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Расчет НМЦ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<sst xmlns="http://schemas.openxmlformats.org/spreadsheetml/2006/main" count="32" uniqueCount="30">
  <si>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Пара (2 шт.)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</si>
  <si>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</si>
  <si>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Среднее квадратичное отклонение</t>
  </si>
  <si>
    <t xml:space="preserve">Средняя арифметическая цена за единицу     &lt;ц&gt; </t>
  </si>
  <si>
    <t>Коммерческое предложение Поставщик №3</t>
  </si>
  <si>
    <t xml:space="preserve">Коммерческое предложение Поставщик №2 </t>
  </si>
  <si>
    <t>Коммерческое предложение Поставщик №1</t>
  </si>
  <si>
    <r>
      <rPr>
        <b/>
        <sz val="10"/>
        <color indexed="8"/>
        <rFont val="Times New Roman"/>
        <family val="1"/>
      </rPr>
      <t>Расчет НМЦК по формуле где</t>
    </r>
    <r>
      <rPr>
        <sz val="10"/>
        <color indexed="8"/>
        <rFont val="Times New Roman"/>
        <family val="1"/>
      </rPr>
      <t xml:space="preserve">          
n - количество позиций закупаемых медицинских изделий;
НЦЕi – начальная цена ед. i-й позиции мед.изделия;
Vi - количество (объем) i-й позиции закупаемого мед.изделия.
</t>
    </r>
  </si>
  <si>
    <t>Однородность совокупности значений выявленных цен, используемых в расчете НМЦК</t>
  </si>
  <si>
    <t>Кол-во</t>
  </si>
  <si>
    <t>Ед. изм</t>
  </si>
  <si>
    <t>№</t>
  </si>
  <si>
    <t>Обоснование начальной (максимальной) цены договора</t>
  </si>
  <si>
    <t>Наименование предмета договора</t>
  </si>
  <si>
    <t>Коммерческие предложения (руб./ед.изм.)</t>
  </si>
  <si>
    <t>[1] Для расчета НМЦК использовано наименьшее по значению ценовое предложение (Письмо Минфина России от 8 сентября 2017 г. N 24-01-09/58179)</t>
  </si>
  <si>
    <t xml:space="preserve">(должность) </t>
  </si>
  <si>
    <t>(подпись/расшифровка подписи)</t>
  </si>
  <si>
    <t>Итого:</t>
  </si>
  <si>
    <t xml:space="preserve">на поставку медицинских товаров и расходных материалов согласно приложения (Перчатки для медицинского применения)
(закупка №  23130903006  согласно план-графика на 2023 год)
</t>
  </si>
  <si>
    <t>Перчатки смотровые/процедурные нитриловые, неопудренные, нестерильные Перчатки CONNECT BLUE NITRILE  или эквиваленты:  Перчатки DERMAGRIP ULTRA LS ,Перчатки MANUAL SN209  размер M</t>
  </si>
  <si>
    <t>Перчатки смотровые/процедурные нитриловые, неопудренные, нестерильные Перчатки CONNECT BLUE NITRILE  или эквиваленты:  Перчатки DERMAGRIP ULTRA LS ,Перчатки MANUAL SN209  размер L</t>
  </si>
  <si>
    <t xml:space="preserve">Простыни медицинские одноразовые 70смх200см СМС 17/гм2 в рулоне с перфорацией № 100
</t>
  </si>
  <si>
    <t>Штук</t>
  </si>
  <si>
    <t>На основании полученных данных целесообразно установить НМЦД в сумме 69 960 (Шестьдесят девять тысяч девятьсот шестьдесят ) рублей 00 копеек.</t>
  </si>
  <si>
    <t>Дата подготовки обоснования начальной (максимальной) цены договора: 02.06.2023 года</t>
  </si>
  <si>
    <t xml:space="preserve">Ведущий экономист </t>
  </si>
  <si>
    <t>/И.И. Доронина ./</t>
  </si>
  <si>
    <t>Телефон: 8(3462)33-42-05, E-mail:econom@linpol.ru</t>
  </si>
  <si>
    <t xml:space="preserve">Перчатки смотровые/процедурные из нитриловые  , неопудренные, нестерильные Перчатки CONNECT
или эквиваленты: Перчатки MICRO-TOUCH HydraCare Перчатки DERMAGRIP CLASSIС размер S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</si>
</sst>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##\ ###\ ###\ ###\ ##0.00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42" fillId="34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3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66" fontId="4" fillId="0" borderId="11" xfId="0" applyNumberFormat="1" applyFont="1" applyFill="1" applyBorder="1" applyAlignment="1">
      <alignment horizontal="left" vertical="center"/>
    </xf>
    <xf numFmtId="0" fontId="43" fillId="34" borderId="0" xfId="0" applyFont="1" applyFill="1" applyAlignment="1">
      <alignment/>
    </xf>
    <xf numFmtId="0" fontId="42" fillId="34" borderId="0" xfId="0" applyFont="1" applyFill="1" applyAlignment="1">
      <alignment wrapText="1"/>
    </xf>
    <xf numFmtId="0" fontId="42" fillId="34" borderId="0" xfId="0" applyFont="1" applyFill="1" applyAlignment="1">
      <alignment/>
    </xf>
    <xf numFmtId="43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34" borderId="0" xfId="0" applyFont="1" applyFill="1" applyAlignment="1">
      <alignment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2" fillId="0" borderId="0" xfId="59" applyFont="1" applyAlignment="1">
      <alignment/>
    </xf>
    <xf numFmtId="43" fontId="42" fillId="34" borderId="0" xfId="59" applyFont="1" applyFill="1" applyAlignment="1">
      <alignment/>
    </xf>
    <xf numFmtId="43" fontId="42" fillId="0" borderId="0" xfId="59" applyFont="1" applyAlignment="1">
      <alignment/>
    </xf>
    <xf numFmtId="43" fontId="44" fillId="0" borderId="0" xfId="59" applyFont="1" applyAlignment="1">
      <alignment/>
    </xf>
    <xf numFmtId="0" fontId="6" fillId="0" borderId="11" xfId="0" applyFont="1" applyBorder="1" applyAlignment="1">
      <alignment horizontal="left" vertical="top" wrapText="1"/>
    </xf>
    <xf numFmtId="43" fontId="46" fillId="0" borderId="13" xfId="59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3" fillId="6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362200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952500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333625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3</xdr:row>
      <xdr:rowOff>1247775</xdr:rowOff>
    </xdr:from>
    <xdr:to>
      <xdr:col>10</xdr:col>
      <xdr:colOff>1790700</xdr:colOff>
      <xdr:row>3</xdr:row>
      <xdr:rowOff>1590675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63225" y="265747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7"/>
  <sheetViews>
    <sheetView tabSelected="1" zoomScale="120" zoomScaleNormal="120" zoomScalePageLayoutView="0" workbookViewId="0" topLeftCell="A1">
      <selection activeCell="C7" sqref="C7"/>
    </sheetView>
  </sheetViews>
  <sheetFormatPr defaultColWidth="7.28125" defaultRowHeight="15"/>
  <cols>
    <col min="1" max="1" width="5.57421875" style="2" customWidth="1"/>
    <col min="2" max="2" width="42.00390625" style="1" customWidth="1"/>
    <col min="3" max="3" width="14.00390625" style="2" customWidth="1"/>
    <col min="4" max="4" width="9.28125" style="2" customWidth="1"/>
    <col min="5" max="5" width="13.421875" style="1" customWidth="1"/>
    <col min="6" max="6" width="13.8515625" style="1" customWidth="1"/>
    <col min="7" max="7" width="12.00390625" style="1" customWidth="1"/>
    <col min="8" max="8" width="15.28125" style="1" customWidth="1"/>
    <col min="9" max="9" width="14.28125" style="1" customWidth="1"/>
    <col min="10" max="10" width="15.140625" style="1" customWidth="1"/>
    <col min="11" max="11" width="35.28125" style="1" customWidth="1"/>
    <col min="12" max="12" width="9.140625" style="1" customWidth="1"/>
    <col min="13" max="13" width="11.7109375" style="32" customWidth="1"/>
    <col min="14" max="247" width="9.140625" style="1" customWidth="1"/>
    <col min="248" max="248" width="3.140625" style="1" customWidth="1"/>
    <col min="249" max="249" width="28.421875" style="1" customWidth="1"/>
    <col min="250" max="250" width="5.8515625" style="1" customWidth="1"/>
    <col min="251" max="251" width="6.28125" style="1" customWidth="1"/>
    <col min="252" max="252" width="8.7109375" style="1" customWidth="1"/>
    <col min="253" max="253" width="9.00390625" style="1" customWidth="1"/>
    <col min="254" max="16384" width="7.28125" style="1" customWidth="1"/>
  </cols>
  <sheetData>
    <row r="1" spans="1:11" ht="19.5" customHeight="1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3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58.5" customHeight="1">
      <c r="A3" s="51" t="s">
        <v>11</v>
      </c>
      <c r="B3" s="51" t="s">
        <v>13</v>
      </c>
      <c r="C3" s="51" t="s">
        <v>10</v>
      </c>
      <c r="D3" s="40" t="s">
        <v>9</v>
      </c>
      <c r="E3" s="43" t="s">
        <v>14</v>
      </c>
      <c r="F3" s="44"/>
      <c r="G3" s="44"/>
      <c r="H3" s="45" t="s">
        <v>8</v>
      </c>
      <c r="I3" s="45"/>
      <c r="J3" s="45"/>
      <c r="K3" s="46" t="s">
        <v>7</v>
      </c>
    </row>
    <row r="4" spans="1:11" ht="141" customHeight="1">
      <c r="A4" s="40"/>
      <c r="B4" s="40"/>
      <c r="C4" s="40"/>
      <c r="D4" s="41"/>
      <c r="E4" s="12" t="s">
        <v>6</v>
      </c>
      <c r="F4" s="12" t="s">
        <v>5</v>
      </c>
      <c r="G4" s="11" t="s">
        <v>4</v>
      </c>
      <c r="H4" s="10" t="s">
        <v>3</v>
      </c>
      <c r="I4" s="10" t="s">
        <v>2</v>
      </c>
      <c r="J4" s="9" t="s">
        <v>1</v>
      </c>
      <c r="K4" s="47"/>
    </row>
    <row r="5" spans="1:11" ht="52.5" customHeight="1">
      <c r="A5" s="8">
        <v>1</v>
      </c>
      <c r="B5" s="36" t="s">
        <v>29</v>
      </c>
      <c r="C5" s="7" t="s">
        <v>0</v>
      </c>
      <c r="D5" s="30">
        <v>2500</v>
      </c>
      <c r="E5" s="37">
        <v>6</v>
      </c>
      <c r="F5" s="37">
        <v>7</v>
      </c>
      <c r="G5" s="37">
        <v>8</v>
      </c>
      <c r="H5" s="6">
        <f>AVERAGE(E5:G5)</f>
        <v>7</v>
      </c>
      <c r="I5" s="5">
        <f>STDEV(E5:G5)</f>
        <v>1</v>
      </c>
      <c r="J5" s="5">
        <f>I5/H5*100</f>
        <v>14.285714285714285</v>
      </c>
      <c r="K5" s="4">
        <f>MIN(E5:G5)*D5</f>
        <v>15000</v>
      </c>
    </row>
    <row r="6" spans="1:11" ht="63.75" customHeight="1">
      <c r="A6" s="8">
        <v>2</v>
      </c>
      <c r="B6" s="29" t="s">
        <v>20</v>
      </c>
      <c r="C6" s="7" t="s">
        <v>0</v>
      </c>
      <c r="D6" s="30">
        <v>2500</v>
      </c>
      <c r="E6" s="37">
        <v>6</v>
      </c>
      <c r="F6" s="37">
        <v>7</v>
      </c>
      <c r="G6" s="37">
        <v>8</v>
      </c>
      <c r="H6" s="6">
        <f>AVERAGE(E6:G6)</f>
        <v>7</v>
      </c>
      <c r="I6" s="5">
        <f>STDEV(E6:G6)</f>
        <v>1</v>
      </c>
      <c r="J6" s="5">
        <f>I6/H6*100</f>
        <v>14.285714285714285</v>
      </c>
      <c r="K6" s="4">
        <f>MIN(E6:G6)*D6</f>
        <v>15000</v>
      </c>
    </row>
    <row r="7" spans="1:11" ht="50.25" customHeight="1">
      <c r="A7" s="8">
        <v>3</v>
      </c>
      <c r="B7" s="29" t="s">
        <v>21</v>
      </c>
      <c r="C7" s="7" t="s">
        <v>0</v>
      </c>
      <c r="D7" s="30">
        <v>2500</v>
      </c>
      <c r="E7" s="37">
        <v>6</v>
      </c>
      <c r="F7" s="37">
        <v>7</v>
      </c>
      <c r="G7" s="37">
        <v>8</v>
      </c>
      <c r="H7" s="6">
        <f>AVERAGE(E7:G7)</f>
        <v>7</v>
      </c>
      <c r="I7" s="5">
        <f>STDEV(E7:G7)</f>
        <v>1</v>
      </c>
      <c r="J7" s="5">
        <f>I7/H7*100</f>
        <v>14.285714285714285</v>
      </c>
      <c r="K7" s="4">
        <f>MIN(E7:G7)*D7</f>
        <v>15000</v>
      </c>
    </row>
    <row r="8" spans="1:11" ht="61.5" customHeight="1">
      <c r="A8" s="8">
        <v>4</v>
      </c>
      <c r="B8" s="28" t="s">
        <v>22</v>
      </c>
      <c r="C8" s="7" t="s">
        <v>23</v>
      </c>
      <c r="D8" s="31">
        <v>30</v>
      </c>
      <c r="E8" s="38">
        <v>832</v>
      </c>
      <c r="F8" s="38">
        <v>850</v>
      </c>
      <c r="G8" s="38">
        <v>900</v>
      </c>
      <c r="H8" s="6">
        <f>AVERAGE(E8:G8)</f>
        <v>860.6666666666666</v>
      </c>
      <c r="I8" s="5">
        <f>STDEV(E8:G8)</f>
        <v>35.23256069793016</v>
      </c>
      <c r="J8" s="5">
        <f>I8/H8*100</f>
        <v>4.093636022222714</v>
      </c>
      <c r="K8" s="4">
        <f>MIN(E8:G8)*D8</f>
        <v>24960</v>
      </c>
    </row>
    <row r="9" spans="1:11" ht="12.75">
      <c r="A9" s="27"/>
      <c r="B9" s="13" t="s">
        <v>18</v>
      </c>
      <c r="C9" s="13"/>
      <c r="D9" s="13"/>
      <c r="E9" s="39"/>
      <c r="F9" s="39"/>
      <c r="G9" s="39"/>
      <c r="H9" s="13"/>
      <c r="I9" s="13"/>
      <c r="J9" s="13"/>
      <c r="K9" s="3">
        <f>SUM(K5:K8)</f>
        <v>69960</v>
      </c>
    </row>
    <row r="10" spans="1:13" s="16" customFormat="1" ht="15.75">
      <c r="A10" s="14" t="s">
        <v>24</v>
      </c>
      <c r="B10" s="15"/>
      <c r="L10" s="17"/>
      <c r="M10" s="33"/>
    </row>
    <row r="11" spans="1:13" s="20" customFormat="1" ht="15.75">
      <c r="A11" s="18" t="s">
        <v>15</v>
      </c>
      <c r="B11" s="19"/>
      <c r="D11" s="16"/>
      <c r="I11" s="16"/>
      <c r="L11" s="17"/>
      <c r="M11" s="34"/>
    </row>
    <row r="12" spans="1:13" s="23" customFormat="1" ht="15.75">
      <c r="A12" s="21"/>
      <c r="B12" s="22"/>
      <c r="D12" s="24"/>
      <c r="I12" s="24"/>
      <c r="M12" s="35"/>
    </row>
    <row r="13" spans="1:13" s="23" customFormat="1" ht="15.75">
      <c r="A13" s="25" t="s">
        <v>25</v>
      </c>
      <c r="B13" s="22"/>
      <c r="D13" s="24"/>
      <c r="I13" s="24"/>
      <c r="M13" s="35"/>
    </row>
    <row r="14" spans="2:13" s="23" customFormat="1" ht="15.75">
      <c r="B14" s="22"/>
      <c r="D14" s="24"/>
      <c r="I14" s="24"/>
      <c r="M14" s="35"/>
    </row>
    <row r="15" spans="1:13" s="20" customFormat="1" ht="33" customHeight="1">
      <c r="A15" s="26"/>
      <c r="B15" s="19" t="s">
        <v>26</v>
      </c>
      <c r="C15" s="20" t="s">
        <v>27</v>
      </c>
      <c r="D15" s="16"/>
      <c r="I15" s="16"/>
      <c r="M15" s="34"/>
    </row>
    <row r="16" spans="1:13" s="20" customFormat="1" ht="12.75">
      <c r="A16" s="26"/>
      <c r="B16" s="19" t="s">
        <v>16</v>
      </c>
      <c r="C16" s="20" t="s">
        <v>17</v>
      </c>
      <c r="D16" s="16"/>
      <c r="I16" s="16"/>
      <c r="M16" s="34"/>
    </row>
    <row r="17" spans="1:13" s="20" customFormat="1" ht="16.5" customHeight="1">
      <c r="A17" s="26"/>
      <c r="B17" s="42" t="s">
        <v>28</v>
      </c>
      <c r="C17" s="42"/>
      <c r="D17" s="42"/>
      <c r="E17" s="42"/>
      <c r="I17" s="16"/>
      <c r="M17" s="34"/>
    </row>
  </sheetData>
  <sheetProtection/>
  <mergeCells count="10">
    <mergeCell ref="D3:D4"/>
    <mergeCell ref="B17:E17"/>
    <mergeCell ref="E3:G3"/>
    <mergeCell ref="H3:J3"/>
    <mergeCell ref="K3:K4"/>
    <mergeCell ref="A1:K1"/>
    <mergeCell ref="A2:K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0" max="10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Еремина Юлия Викторовна</dc:creator>
  <cp:keywords/>
  <dc:description/>
  <cp:lastModifiedBy>Ира</cp:lastModifiedBy>
  <cp:lastPrinted>2023-03-20T04:38:13Z</cp:lastPrinted>
  <dcterms:created xsi:type="dcterms:W3CDTF">2021-11-12T08:43:53Z</dcterms:created>
  <dcterms:modified xsi:type="dcterms:W3CDTF">2023-06-05T12:48:27Z</dcterms:modified>
  <cp:category/>
  <cp:version/>
  <cp:contentType/>
  <cp:contentStatus/>
</cp:coreProperties>
</file>