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Расчет НМЦК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<sst xmlns="http://schemas.openxmlformats.org/spreadsheetml/2006/main" count="37" uniqueCount="31">
  <si>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</si>
  <si>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>Среднее квадратичное отклонение</t>
  </si>
  <si>
    <t xml:space="preserve">Средняя арифметическая цена за единицу     &lt;ц&gt; </t>
  </si>
  <si>
    <t>Коммерческое предложение Поставщик №3</t>
  </si>
  <si>
    <t xml:space="preserve">Коммерческое предложение Поставщик №2 </t>
  </si>
  <si>
    <t>Коммерческое предложение Поставщик №1</t>
  </si>
  <si>
    <t>Однородность совокупности значений выявленных цен, используемых в расчете НМЦК</t>
  </si>
  <si>
    <t>Кол-во</t>
  </si>
  <si>
    <t>Ед. изм</t>
  </si>
  <si>
    <t>№</t>
  </si>
  <si>
    <t>Обоснование начальной (максимальной) цены договора</t>
  </si>
  <si>
    <t>Наименование предмета договора</t>
  </si>
  <si>
    <t>Коммерческие предложения (руб./ед.изм.)</t>
  </si>
  <si>
    <t>[1] Для расчета НМЦК использовано наименьшее по значению ценовое предложение (Письмо Минфина России от 8 сентября 2017 г. N 24-01-09/58179)</t>
  </si>
  <si>
    <t xml:space="preserve">(должность) </t>
  </si>
  <si>
    <t>(подпись/расшифровка подписи)</t>
  </si>
  <si>
    <t>Итого:</t>
  </si>
  <si>
    <t xml:space="preserve">Ведущий экономист </t>
  </si>
  <si>
    <t>/И.И. Доронина ./</t>
  </si>
  <si>
    <t>Телефон: 8 (3496) 33-42-05, E-mail: econom@linpol.ru</t>
  </si>
  <si>
    <t xml:space="preserve">на поставку расходных материалов и дезинфицирующих средств 
(закупка № 23130904001  согласно плану-графику на 2023 год)
</t>
  </si>
  <si>
    <t xml:space="preserve">Средство дезинфицирующее Лизарин-салфетки 220шт./бан. 
</t>
  </si>
  <si>
    <t>упаковка</t>
  </si>
  <si>
    <t>Дата подготовки обоснования начальной (максимальной) цены договора: 14.11.2023 года</t>
  </si>
  <si>
    <t xml:space="preserve">Средство дезинфицирующее Клиндезин 2000-Экспресс салфетки              (60 салф. в банке)
</t>
  </si>
  <si>
    <t xml:space="preserve">Средство дезинфицирующее Клиндезин ИЗО, 1 л
</t>
  </si>
  <si>
    <t xml:space="preserve">Средство дезинфицирующее  ИНТЕРСАЙТ, 5 л  
</t>
  </si>
  <si>
    <t xml:space="preserve">Средство дезинфицирующее
Клиндезин Экстра,           1 л
</t>
  </si>
  <si>
    <t xml:space="preserve">Средство дезинфицирующее Лизарин 1 л.
</t>
  </si>
  <si>
    <t xml:space="preserve">Средство дезинфицирующее Дезоборона. 1л. </t>
  </si>
  <si>
    <t>На основании полученных данных целесообразно установить НМЦД в сумме 99 377 (Девяносто девять тысяч триста семьдесят семь) рублей 00 копеек.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</si>
</sst>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##\ ###\ ###\ ###\ ##0.00"/>
    <numFmt numFmtId="167" formatCode="_-* #,##0.00_р_._-;\-* #,##0.00_р_._-;_-* &quot;-&quot;??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3" fillId="33" borderId="10" xfId="0" applyNumberFormat="1" applyFont="1" applyFill="1" applyBorder="1" applyAlignment="1">
      <alignment horizontal="center" vertical="center" wrapText="1"/>
    </xf>
    <xf numFmtId="4" fontId="42" fillId="34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1" xfId="33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166" fontId="4" fillId="0" borderId="11" xfId="0" applyNumberFormat="1" applyFont="1" applyFill="1" applyBorder="1" applyAlignment="1">
      <alignment horizontal="left" vertical="center"/>
    </xf>
    <xf numFmtId="0" fontId="43" fillId="34" borderId="0" xfId="0" applyFont="1" applyFill="1" applyAlignment="1">
      <alignment/>
    </xf>
    <xf numFmtId="0" fontId="42" fillId="34" borderId="0" xfId="0" applyFont="1" applyFill="1" applyAlignment="1">
      <alignment wrapText="1"/>
    </xf>
    <xf numFmtId="0" fontId="42" fillId="34" borderId="0" xfId="0" applyFont="1" applyFill="1" applyAlignment="1">
      <alignment/>
    </xf>
    <xf numFmtId="43" fontId="44" fillId="0" borderId="0" xfId="0" applyNumberFormat="1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44" fillId="34" borderId="0" xfId="0" applyFont="1" applyFill="1" applyAlignment="1">
      <alignment/>
    </xf>
    <xf numFmtId="0" fontId="44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2" fillId="0" borderId="11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43" fontId="2" fillId="0" borderId="0" xfId="59" applyFont="1" applyAlignment="1">
      <alignment/>
    </xf>
    <xf numFmtId="43" fontId="42" fillId="34" borderId="0" xfId="59" applyFont="1" applyFill="1" applyAlignment="1">
      <alignment/>
    </xf>
    <xf numFmtId="43" fontId="42" fillId="0" borderId="0" xfId="59" applyFont="1" applyAlignment="1">
      <alignment/>
    </xf>
    <xf numFmtId="43" fontId="44" fillId="0" borderId="0" xfId="59" applyFont="1" applyAlignment="1">
      <alignment/>
    </xf>
    <xf numFmtId="0" fontId="6" fillId="0" borderId="11" xfId="0" applyFont="1" applyBorder="1" applyAlignment="1">
      <alignment horizontal="left" vertical="top" wrapText="1"/>
    </xf>
    <xf numFmtId="43" fontId="46" fillId="0" borderId="13" xfId="59" applyFont="1" applyBorder="1" applyAlignment="1">
      <alignment horizontal="center" vertical="center"/>
    </xf>
    <xf numFmtId="166" fontId="4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/>
    </xf>
    <xf numFmtId="0" fontId="3" fillId="6" borderId="16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3</xdr:row>
      <xdr:rowOff>952500</xdr:rowOff>
    </xdr:from>
    <xdr:to>
      <xdr:col>10</xdr:col>
      <xdr:colOff>0</xdr:colOff>
      <xdr:row>3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0" y="2362200"/>
          <a:ext cx="990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3</xdr:row>
      <xdr:rowOff>923925</xdr:rowOff>
    </xdr:from>
    <xdr:to>
      <xdr:col>8</xdr:col>
      <xdr:colOff>952500</xdr:colOff>
      <xdr:row>3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0" y="2333625"/>
          <a:ext cx="933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3</xdr:row>
      <xdr:rowOff>1247775</xdr:rowOff>
    </xdr:from>
    <xdr:to>
      <xdr:col>10</xdr:col>
      <xdr:colOff>1790700</xdr:colOff>
      <xdr:row>3</xdr:row>
      <xdr:rowOff>1590675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63225" y="2657475"/>
          <a:ext cx="1552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20"/>
  <sheetViews>
    <sheetView tabSelected="1" zoomScale="120" zoomScaleNormal="120" zoomScalePageLayoutView="0" workbookViewId="0" topLeftCell="A1">
      <selection activeCell="A21" sqref="A21"/>
    </sheetView>
  </sheetViews>
  <sheetFormatPr defaultColWidth="7.28125" defaultRowHeight="15"/>
  <cols>
    <col min="1" max="1" width="5.57421875" style="2" customWidth="1"/>
    <col min="2" max="2" width="42.00390625" style="1" customWidth="1"/>
    <col min="3" max="3" width="14.00390625" style="2" customWidth="1"/>
    <col min="4" max="4" width="9.28125" style="2" customWidth="1"/>
    <col min="5" max="5" width="13.421875" style="1" customWidth="1"/>
    <col min="6" max="6" width="13.8515625" style="1" customWidth="1"/>
    <col min="7" max="7" width="12.00390625" style="1" customWidth="1"/>
    <col min="8" max="8" width="15.28125" style="1" customWidth="1"/>
    <col min="9" max="9" width="14.28125" style="1" customWidth="1"/>
    <col min="10" max="10" width="15.140625" style="1" customWidth="1"/>
    <col min="11" max="11" width="35.28125" style="1" customWidth="1"/>
    <col min="12" max="12" width="9.140625" style="1" customWidth="1"/>
    <col min="13" max="13" width="11.7109375" style="30" customWidth="1"/>
    <col min="14" max="247" width="9.140625" style="1" customWidth="1"/>
    <col min="248" max="248" width="3.140625" style="1" customWidth="1"/>
    <col min="249" max="249" width="28.421875" style="1" customWidth="1"/>
    <col min="250" max="250" width="5.8515625" style="1" customWidth="1"/>
    <col min="251" max="251" width="6.28125" style="1" customWidth="1"/>
    <col min="252" max="252" width="8.7109375" style="1" customWidth="1"/>
    <col min="253" max="253" width="9.00390625" style="1" customWidth="1"/>
    <col min="254" max="16384" width="7.28125" style="1" customWidth="1"/>
  </cols>
  <sheetData>
    <row r="1" spans="1:11" ht="19.5" customHeight="1">
      <c r="A1" s="45" t="s">
        <v>10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33" customHeight="1">
      <c r="A2" s="47" t="s">
        <v>20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58.5" customHeight="1">
      <c r="A3" s="48" t="s">
        <v>9</v>
      </c>
      <c r="B3" s="48" t="s">
        <v>11</v>
      </c>
      <c r="C3" s="48" t="s">
        <v>8</v>
      </c>
      <c r="D3" s="37" t="s">
        <v>7</v>
      </c>
      <c r="E3" s="40" t="s">
        <v>12</v>
      </c>
      <c r="F3" s="41"/>
      <c r="G3" s="41"/>
      <c r="H3" s="42" t="s">
        <v>6</v>
      </c>
      <c r="I3" s="42"/>
      <c r="J3" s="42"/>
      <c r="K3" s="43"/>
    </row>
    <row r="4" spans="1:11" ht="141" customHeight="1">
      <c r="A4" s="37"/>
      <c r="B4" s="37"/>
      <c r="C4" s="37"/>
      <c r="D4" s="38"/>
      <c r="E4" s="12" t="s">
        <v>5</v>
      </c>
      <c r="F4" s="12" t="s">
        <v>4</v>
      </c>
      <c r="G4" s="11" t="s">
        <v>3</v>
      </c>
      <c r="H4" s="10" t="s">
        <v>2</v>
      </c>
      <c r="I4" s="10" t="s">
        <v>1</v>
      </c>
      <c r="J4" s="9" t="s">
        <v>0</v>
      </c>
      <c r="K4" s="44"/>
    </row>
    <row r="5" spans="1:11" ht="52.5" customHeight="1">
      <c r="A5" s="8">
        <v>1</v>
      </c>
      <c r="B5" s="34" t="s">
        <v>21</v>
      </c>
      <c r="C5" s="7" t="s">
        <v>22</v>
      </c>
      <c r="D5" s="29">
        <v>10</v>
      </c>
      <c r="E5" s="35">
        <v>1498</v>
      </c>
      <c r="F5" s="35">
        <v>1543</v>
      </c>
      <c r="G5" s="35">
        <v>1585</v>
      </c>
      <c r="H5" s="6">
        <f>AVERAGE(E5:G5)</f>
        <v>1542</v>
      </c>
      <c r="I5" s="5">
        <f>STDEV(E5:G5)</f>
        <v>43.508619835614184</v>
      </c>
      <c r="J5" s="5">
        <f>I5/H5*100</f>
        <v>2.8215706767583777</v>
      </c>
      <c r="K5" s="4">
        <f>MIN(E5:G5)*D5</f>
        <v>14980</v>
      </c>
    </row>
    <row r="6" spans="1:11" ht="52.5" customHeight="1">
      <c r="A6" s="8">
        <v>2</v>
      </c>
      <c r="B6" s="34" t="s">
        <v>24</v>
      </c>
      <c r="C6" s="7" t="s">
        <v>22</v>
      </c>
      <c r="D6" s="29">
        <v>30</v>
      </c>
      <c r="E6" s="35">
        <v>453.9</v>
      </c>
      <c r="F6" s="35">
        <v>468</v>
      </c>
      <c r="G6" s="35">
        <v>488</v>
      </c>
      <c r="H6" s="6">
        <f>AVERAGE(E6:G6)</f>
        <v>469.9666666666667</v>
      </c>
      <c r="I6" s="5">
        <f>STDEV(E6:G6)</f>
        <v>17.13485726037231</v>
      </c>
      <c r="J6" s="5">
        <f>I6/H6*100</f>
        <v>3.6459728903551265</v>
      </c>
      <c r="K6" s="4">
        <f>MIN(E6:G6)*D6</f>
        <v>13617</v>
      </c>
    </row>
    <row r="7" spans="1:11" ht="52.5" customHeight="1">
      <c r="A7" s="8">
        <v>3</v>
      </c>
      <c r="B7" s="34" t="s">
        <v>25</v>
      </c>
      <c r="C7" s="7" t="s">
        <v>22</v>
      </c>
      <c r="D7" s="29">
        <v>15</v>
      </c>
      <c r="E7" s="35">
        <v>592</v>
      </c>
      <c r="F7" s="35">
        <v>610</v>
      </c>
      <c r="G7" s="35">
        <v>629</v>
      </c>
      <c r="H7" s="6">
        <f>AVERAGE(E7:G7)</f>
        <v>610.3333333333334</v>
      </c>
      <c r="I7" s="5">
        <f>STDEV(E7:G7)</f>
        <v>18.502252115170556</v>
      </c>
      <c r="J7" s="5">
        <f>I7/H7*100</f>
        <v>3.0314995273354266</v>
      </c>
      <c r="K7" s="4">
        <f>MIN(E7:G7)*D7</f>
        <v>8880</v>
      </c>
    </row>
    <row r="8" spans="1:11" ht="52.5" customHeight="1">
      <c r="A8" s="8">
        <v>4</v>
      </c>
      <c r="B8" s="34" t="s">
        <v>26</v>
      </c>
      <c r="C8" s="7" t="s">
        <v>22</v>
      </c>
      <c r="D8" s="29">
        <v>8</v>
      </c>
      <c r="E8" s="35">
        <v>1915</v>
      </c>
      <c r="F8" s="35">
        <v>1974</v>
      </c>
      <c r="G8" s="35">
        <v>2028</v>
      </c>
      <c r="H8" s="6">
        <f>AVERAGE(E8:G8)</f>
        <v>1972.3333333333333</v>
      </c>
      <c r="I8" s="5">
        <f>STDEV(E8:G8)</f>
        <v>56.518433571122024</v>
      </c>
      <c r="J8" s="5">
        <f>I8/H8*100</f>
        <v>2.865561952228597</v>
      </c>
      <c r="K8" s="4">
        <f>MIN(E8:G8)*D8</f>
        <v>15320</v>
      </c>
    </row>
    <row r="9" spans="1:11" ht="52.5" customHeight="1">
      <c r="A9" s="8">
        <v>5</v>
      </c>
      <c r="B9" s="34" t="s">
        <v>27</v>
      </c>
      <c r="C9" s="7" t="s">
        <v>22</v>
      </c>
      <c r="D9" s="29">
        <v>50</v>
      </c>
      <c r="E9" s="35">
        <v>585</v>
      </c>
      <c r="F9" s="35">
        <v>600</v>
      </c>
      <c r="G9" s="35">
        <v>615</v>
      </c>
      <c r="H9" s="6">
        <f>AVERAGE(E9:G9)</f>
        <v>600</v>
      </c>
      <c r="I9" s="5">
        <f>STDEV(E9:G9)</f>
        <v>15</v>
      </c>
      <c r="J9" s="5">
        <f>I9/H9*100</f>
        <v>2.5</v>
      </c>
      <c r="K9" s="4">
        <f>MIN(E9:G9)*D9</f>
        <v>29250</v>
      </c>
    </row>
    <row r="10" spans="1:11" ht="52.5" customHeight="1">
      <c r="A10" s="8">
        <v>6</v>
      </c>
      <c r="B10" s="34" t="s">
        <v>28</v>
      </c>
      <c r="C10" s="7" t="s">
        <v>22</v>
      </c>
      <c r="D10" s="29">
        <v>10</v>
      </c>
      <c r="E10" s="35">
        <v>861</v>
      </c>
      <c r="F10" s="35">
        <v>885</v>
      </c>
      <c r="G10" s="35">
        <v>904</v>
      </c>
      <c r="H10" s="6">
        <f>AVERAGE(E10:G10)</f>
        <v>883.3333333333334</v>
      </c>
      <c r="I10" s="5">
        <f>STDEV(E10:G10)</f>
        <v>21.548395145191982</v>
      </c>
      <c r="J10" s="5">
        <f>I10/H10*100</f>
        <v>2.439440959833054</v>
      </c>
      <c r="K10" s="4">
        <f>MIN(E10:G10)*D10</f>
        <v>8610</v>
      </c>
    </row>
    <row r="11" spans="1:11" ht="63.75" customHeight="1">
      <c r="A11" s="8">
        <v>7</v>
      </c>
      <c r="B11" s="28" t="s">
        <v>29</v>
      </c>
      <c r="C11" s="7" t="s">
        <v>22</v>
      </c>
      <c r="D11" s="29">
        <v>10</v>
      </c>
      <c r="E11" s="35">
        <v>872</v>
      </c>
      <c r="F11" s="35">
        <v>900</v>
      </c>
      <c r="G11" s="35">
        <v>916</v>
      </c>
      <c r="H11" s="6">
        <f>AVERAGE(E11:G11)</f>
        <v>896</v>
      </c>
      <c r="I11" s="5">
        <f>STDEV(E11:G11)</f>
        <v>22.271057451320086</v>
      </c>
      <c r="J11" s="5">
        <f>I11/H11*100</f>
        <v>2.485609090549117</v>
      </c>
      <c r="K11" s="4">
        <f>MIN(E11:G11)*D11</f>
        <v>8720</v>
      </c>
    </row>
    <row r="12" spans="1:11" ht="12.75">
      <c r="A12" s="27"/>
      <c r="B12" s="13" t="s">
        <v>16</v>
      </c>
      <c r="C12" s="13"/>
      <c r="D12" s="13"/>
      <c r="E12" s="36"/>
      <c r="F12" s="36"/>
      <c r="G12" s="36"/>
      <c r="H12" s="13"/>
      <c r="I12" s="13"/>
      <c r="J12" s="13"/>
      <c r="K12" s="3">
        <f>SUM(K5:K11)</f>
        <v>99377</v>
      </c>
    </row>
    <row r="13" spans="1:13" s="16" customFormat="1" ht="15.75">
      <c r="A13" s="14" t="s">
        <v>30</v>
      </c>
      <c r="B13" s="15"/>
      <c r="L13" s="17"/>
      <c r="M13" s="31"/>
    </row>
    <row r="14" spans="1:13" s="20" customFormat="1" ht="15.75">
      <c r="A14" s="18" t="s">
        <v>13</v>
      </c>
      <c r="B14" s="19"/>
      <c r="D14" s="16"/>
      <c r="I14" s="16"/>
      <c r="L14" s="17"/>
      <c r="M14" s="32"/>
    </row>
    <row r="15" spans="1:13" s="23" customFormat="1" ht="15.75">
      <c r="A15" s="21"/>
      <c r="B15" s="22"/>
      <c r="D15" s="24"/>
      <c r="I15" s="24"/>
      <c r="M15" s="33"/>
    </row>
    <row r="16" spans="1:13" s="23" customFormat="1" ht="15.75">
      <c r="A16" s="25" t="s">
        <v>23</v>
      </c>
      <c r="B16" s="22"/>
      <c r="D16" s="24"/>
      <c r="I16" s="24"/>
      <c r="M16" s="33"/>
    </row>
    <row r="17" spans="2:13" s="23" customFormat="1" ht="15.75">
      <c r="B17" s="22"/>
      <c r="D17" s="24"/>
      <c r="I17" s="24"/>
      <c r="M17" s="33"/>
    </row>
    <row r="18" spans="1:13" s="20" customFormat="1" ht="33" customHeight="1">
      <c r="A18" s="26"/>
      <c r="B18" s="19" t="s">
        <v>17</v>
      </c>
      <c r="C18" s="20" t="s">
        <v>18</v>
      </c>
      <c r="D18" s="16"/>
      <c r="I18" s="16"/>
      <c r="M18" s="32"/>
    </row>
    <row r="19" spans="1:13" s="20" customFormat="1" ht="12.75">
      <c r="A19" s="26"/>
      <c r="B19" s="19" t="s">
        <v>14</v>
      </c>
      <c r="C19" s="20" t="s">
        <v>15</v>
      </c>
      <c r="D19" s="16"/>
      <c r="I19" s="16"/>
      <c r="M19" s="32"/>
    </row>
    <row r="20" spans="1:13" s="20" customFormat="1" ht="16.5" customHeight="1">
      <c r="A20" s="26"/>
      <c r="B20" s="39" t="s">
        <v>19</v>
      </c>
      <c r="C20" s="39"/>
      <c r="D20" s="39"/>
      <c r="E20" s="39"/>
      <c r="I20" s="16"/>
      <c r="M20" s="32"/>
    </row>
  </sheetData>
  <sheetProtection/>
  <mergeCells count="10">
    <mergeCell ref="D3:D4"/>
    <mergeCell ref="B20:E20"/>
    <mergeCell ref="E3:G3"/>
    <mergeCell ref="H3:J3"/>
    <mergeCell ref="K3:K4"/>
    <mergeCell ref="A1:K1"/>
    <mergeCell ref="A2:K2"/>
    <mergeCell ref="A3:A4"/>
    <mergeCell ref="B3:B4"/>
    <mergeCell ref="C3:C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7" sqref="D17"/>
    </sheetView>
  </sheetViews>
  <sheetFormatPr defaultColWidth="9.140625" defaultRowHeight="15"/>
  <cols>
    <col min="10" max="10" width="9.140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Еремина Юлия Викторовна</dc:creator>
  <cp:keywords/>
  <dc:description/>
  <cp:lastModifiedBy>Доронина</cp:lastModifiedBy>
  <cp:lastPrinted>2023-03-20T04:38:13Z</cp:lastPrinted>
  <dcterms:created xsi:type="dcterms:W3CDTF">2021-11-12T08:43:53Z</dcterms:created>
  <dcterms:modified xsi:type="dcterms:W3CDTF">2023-11-14T13:05:45Z</dcterms:modified>
  <cp:category/>
  <cp:version/>
  <cp:contentType/>
  <cp:contentStatus/>
</cp:coreProperties>
</file>